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<sst xmlns="http://schemas.openxmlformats.org/spreadsheetml/2006/main" count="54" uniqueCount="47">
  <si>
    <t xml:space="preserve">TABELA DE PONTUAÇÃO - PROCESSO SELETIVO DE ALUNOS DE DOUTORADO (ANO 2025)</t>
  </si>
  <si>
    <t xml:space="preserve">Item</t>
  </si>
  <si>
    <t xml:space="preserve">Pontuação</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</si>
  <si>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</si>
  <si>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</si>
  <si>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</si>
  <si>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</si>
  <si>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r>
      <rPr>
        <sz val="9"/>
        <color rgb="FF000000"/>
        <rFont val="Times New Roman"/>
        <family val="1"/>
        <charset val="1"/>
      </rPr>
      <t xml:space="preserve">1.2 Pós-Graduação </t>
    </r>
    <r>
      <rPr>
        <i val="true"/>
        <sz val="9"/>
        <color rgb="FF000000"/>
        <rFont val="Times New Roman"/>
        <family val="1"/>
        <charset val="1"/>
      </rPr>
      <t xml:space="preserve">stricto sensu</t>
    </r>
    <r>
      <rPr>
        <sz val="9"/>
        <color rgb="FF000000"/>
        <rFont val="Times New Roman"/>
        <family val="1"/>
        <charset val="1"/>
      </rPr>
      <t xml:space="preserve"> em áreas afins ao PPGEL ou declaração de curso informando o percentual da carga horária total cumprida pelo aluno. A nota do aluno será computada multiplicando-se 0,2 pelo percentual da carga horária integralizada. (Máximo de 20 pontos)</t>
    </r>
  </si>
  <si>
    <r>
      <rPr>
        <sz val="9"/>
        <color rgb="FF000000"/>
        <rFont val="Times New Roman"/>
        <family val="1"/>
        <charset val="1"/>
      </rPr>
      <t xml:space="preserve">1.3 Participação em Programa de Mobilidade Externa Estudantil Internacional (até o limite de 4 pontos). </t>
    </r>
    <r>
      <rPr>
        <i val="true"/>
        <sz val="9"/>
        <color rgb="FF000000"/>
        <rFont val="Times New Roman"/>
        <family val="1"/>
        <charset val="1"/>
      </rPr>
      <t xml:space="preserve">Incluir documentação comprobatória do término da atividade.</t>
    </r>
  </si>
  <si>
    <t xml:space="preserve">2/semestre</t>
  </si>
  <si>
    <t xml:space="preserve">1.4 Disciplinas cursadas no PPGEL nos últimos 5 anos com aprovação e aproveitamento igual ou superior a 70% da nota total (até o limite de 6 disciplinas com exceção de Estudo Orientado)</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</si>
  <si>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</si>
  <si>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</si>
  <si>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</si>
  <si>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</si>
  <si>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</si>
  <si>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</si>
  <si>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</si>
  <si>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</si>
  <si>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Estágio em docência em áreas afins ao PPGEL (limitado a 4 pontos). Serão pontuados apenas os documentos comprabatórioss emitidos pelos órgaos competentes das IFES.</t>
  </si>
  <si>
    <t xml:space="preserve">1/semestre</t>
  </si>
  <si>
    <t xml:space="preserve">2.5 Orientação concluída de Trabalho de Conclusão de Curso de Graduação e/ou Projeto de Iniciação Científica em áreas afins ao PPGEL</t>
  </si>
  <si>
    <t xml:space="preserve">4/semestre</t>
  </si>
  <si>
    <t xml:space="preserve">2.6 Coorientação concluída de Trabalho de Conclusão de Curso de Graduação e/ou Projeto de Iniciação Científica em áreas afins ao PPGEL</t>
  </si>
  <si>
    <t xml:space="preserve">2.7 Monitoria em áreas afins ao PPGEL (limitado a 4 pontos). Serão pontuados apenas os documentos comprobatórios emitidos pelos órgãos competentes das IFES.</t>
  </si>
  <si>
    <t xml:space="preserve">2.8 Participação em projeto de pesquisa aprovado por agencias de fomento  em áreas afins ao PPGEL como aluno de Iniciação Cientifica. Serão pontuados apenas os documentos comprobatórios emitidos pelos órgãos competentes das IFES ou agências de Fomento.</t>
  </si>
  <si>
    <t xml:space="preserve">2.9 Participação em bancas de trabalho de conclusão (limitado a 4 pontos). Serão pontuados apenas os documentos comprobatórios emitidos pelos órgãos competentes das IFES.</t>
  </si>
  <si>
    <t xml:space="preserve">2/banca</t>
  </si>
  <si>
    <t xml:space="preserve">2.10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</si>
  <si>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</si>
  <si>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</si>
  <si>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</si>
  <si>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A1-A4.</t>
  </si>
  <si>
    <t xml:space="preserve">8/artigo</t>
  </si>
  <si>
    <t xml:space="preserve">3.2Artigos completos, aceitos ou publicados área de Engenharia IV,  classificação qualis vigente. B1-B4.</t>
  </si>
  <si>
    <t xml:space="preserve">4/artigo</t>
  </si>
  <si>
    <t xml:space="preserve">3.3 Livros publicados com ISBN (Máximo de 10 pontos).</t>
  </si>
  <si>
    <t xml:space="preserve">10/livro</t>
  </si>
  <si>
    <t xml:space="preserve">3.4 Capítulos de livros publicados com ISBN (Máximo de 9 pontos).</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</si>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</sst>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22">
    <font>
      <sz val="11"/>
      <color rgb="FF000000"/>
      <name val="Calibri"/>
      <family val="2"/>
      <charset val="1"/>
    </font>
    <font>
      <sz val="10"/>
      <name val="Arial"/>
      <family val="0"/>
    </font>
    <font>
      <sz val="10"/>
      <name val="Arial"/>
      <family val="0"/>
    </font>
    <font>
      <sz val="10"/>
      <name val="Arial"/>
      <family val="0"/>
    </font>
    <font>
      <sz val="10"/>
      <color rgb="FFFFFFFF"/>
      <name val="Calibri"/>
      <family val="2"/>
      <charset val="1"/>
    </font>
    <font>
      <b val="true"/>
      <sz val="10"/>
      <color rgb="FF000000"/>
      <name val="Calibri"/>
      <family val="2"/>
      <charset val="1"/>
    </font>
    <font>
      <sz val="10"/>
      <color rgb="FFCC0000"/>
      <name val="Calibri"/>
      <family val="2"/>
      <charset val="1"/>
    </font>
    <font>
      <b val="true"/>
      <sz val="10"/>
      <color rgb="FFFFFFFF"/>
      <name val="Calibri"/>
      <family val="2"/>
      <charset val="1"/>
    </font>
    <font>
      <i val="true"/>
      <sz val="10"/>
      <color rgb="FF808080"/>
      <name val="Calibri"/>
      <family val="2"/>
      <charset val="1"/>
    </font>
    <font>
      <sz val="10"/>
      <color rgb="FF006600"/>
      <name val="Calibri"/>
      <family val="2"/>
      <charset val="1"/>
    </font>
    <font>
      <b val="true"/>
      <sz val="24"/>
      <color rgb="FF000000"/>
      <name val="Calibri"/>
      <family val="2"/>
      <charset val="1"/>
    </font>
    <font>
      <sz val="18"/>
      <color rgb="FF000000"/>
      <name val="Calibri"/>
      <family val="2"/>
      <charset val="1"/>
    </font>
    <font>
      <sz val="12"/>
      <color rgb="FF000000"/>
      <name val="Calibri"/>
      <family val="2"/>
      <charset val="1"/>
    </font>
    <font>
      <sz val="10"/>
      <color rgb="FF996600"/>
      <name val="Calibri"/>
      <family val="2"/>
      <charset val="1"/>
    </font>
    <font>
      <sz val="10"/>
      <color rgb="FF333333"/>
      <name val="Calibri"/>
      <family val="2"/>
      <charset val="1"/>
    </font>
    <font>
      <sz val="9"/>
      <color rgb="FF000000"/>
      <name val="Times New Roman"/>
      <family val="1"/>
      <charset val="1"/>
    </font>
    <font>
      <b val="true"/>
      <sz val="14"/>
      <color rgb="FF000000"/>
      <name val="Times New Roman"/>
      <family val="1"/>
      <charset val="1"/>
    </font>
    <font>
      <b val="true"/>
      <sz val="11"/>
      <color rgb="FF000000"/>
      <name val="Times New Roman"/>
      <family val="1"/>
      <charset val="1"/>
    </font>
    <font>
      <b val="true"/>
      <sz val="9"/>
      <color rgb="FF000000"/>
      <name val="Times New Roman"/>
      <family val="1"/>
      <charset val="1"/>
    </font>
    <font>
      <i val="true"/>
      <sz val="9"/>
      <color rgb="FF000000"/>
      <name val="Times New Roman"/>
      <family val="1"/>
      <charset val="1"/>
    </font>
    <font>
      <b val="true"/>
      <sz val="10"/>
      <color rgb="FF000000"/>
      <name val="Times New Roman"/>
      <family val="1"/>
      <charset val="1"/>
    </font>
    <font>
      <sz val="10"/>
      <color rgb="FF000000"/>
      <name val="Times New Roman"/>
      <family val="1"/>
      <charset val="1"/>
    </font>
  </fonts>
  <fills count="10">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E8E8E8"/>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E8E8E8"/>
        <bgColor rgb="FFDDDDDD"/>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thin"/>
      <right style="thin"/>
      <top/>
      <bottom style="thin"/>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4"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2" xfId="0" applyFont="true" applyBorder="true" applyAlignment="true" applyProtection="false">
      <alignment horizontal="center" vertical="center" textRotation="0" wrapText="false" indent="0" shrinkToFit="false"/>
      <protection locked="true" hidden="false"/>
    </xf>
    <xf numFmtId="164" fontId="17" fillId="9" borderId="3"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5" fontId="15" fillId="0" borderId="4"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general"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5" fontId="15" fillId="0" borderId="3" xfId="0" applyFont="true" applyBorder="true" applyAlignment="true" applyProtection="false">
      <alignment horizontal="center" vertical="center" textRotation="0" wrapText="true" indent="0" shrinkToFit="false"/>
      <protection locked="true" hidden="false"/>
    </xf>
    <xf numFmtId="164" fontId="18" fillId="9" borderId="3" xfId="0" applyFont="true" applyBorder="true" applyAlignment="true" applyProtection="false">
      <alignment horizontal="right" vertical="center" textRotation="0" wrapText="true" indent="0" shrinkToFit="false"/>
      <protection locked="true" hidden="false"/>
    </xf>
    <xf numFmtId="164" fontId="15" fillId="9" borderId="3" xfId="0" applyFont="true" applyBorder="true" applyAlignment="true" applyProtection="false">
      <alignment horizontal="center" vertical="center" textRotation="0" wrapText="true" indent="0" shrinkToFit="false"/>
      <protection locked="true" hidden="false"/>
    </xf>
    <xf numFmtId="165" fontId="18" fillId="9"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general" vertical="center" textRotation="0" wrapText="false" indent="0" shrinkToFit="false"/>
      <protection locked="true" hidden="false"/>
    </xf>
    <xf numFmtId="164" fontId="20" fillId="0" borderId="3" xfId="0" applyFont="true" applyBorder="true" applyAlignment="true" applyProtection="false">
      <alignment horizontal="right" vertical="center" textRotation="0" wrapText="true" indent="0" shrinkToFit="false"/>
      <protection locked="true" hidden="false"/>
    </xf>
    <xf numFmtId="164" fontId="21" fillId="0" borderId="3"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center" vertical="center" textRotation="0" wrapText="true" indent="0" shrinkToFit="false"/>
      <protection locked="true" hidden="false"/>
    </xf>
  </cellXfs>
  <cellStyles count="2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Accent 1 5" xfId="20" builtinId="53" customBuiltin="true"/>
    <cellStyle name="Accent 2 6" xfId="21" builtinId="53" customBuiltin="true"/>
    <cellStyle name="Accent 3 7" xfId="22" builtinId="53" customBuiltin="true"/>
    <cellStyle name="Accent 4" xfId="23" builtinId="53" customBuiltin="true"/>
    <cellStyle name="Bad 8" xfId="24" builtinId="53" customBuiltin="true"/>
    <cellStyle name="Error 9" xfId="25" builtinId="53" customBuiltin="true"/>
    <cellStyle name="Footnote 10" xfId="26" builtinId="53" customBuiltin="true"/>
    <cellStyle name="Good 11" xfId="27" builtinId="53" customBuiltin="true"/>
    <cellStyle name="Heading (user) 12" xfId="28" builtinId="53" customBuiltin="true"/>
    <cellStyle name="Heading 1 13" xfId="29" builtinId="53" customBuiltin="true"/>
    <cellStyle name="Heading 2 14" xfId="30" builtinId="53" customBuiltin="true"/>
    <cellStyle name="Neutral 15" xfId="31" builtinId="53" customBuiltin="true"/>
    <cellStyle name="Note 16" xfId="32" builtinId="53" customBuiltin="true"/>
    <cellStyle name="Status 17" xfId="33" builtinId="53" customBuiltin="true"/>
    <cellStyle name="Text 18" xfId="34" builtinId="53" customBuiltin="true"/>
    <cellStyle name="Warning 19" xfId="35"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8E8E8"/>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3"/>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D28" activeCellId="0" sqref="D28"/>
    </sheetView>
  </sheetViews>
  <sheetFormatPr defaultRowHeight="14.4" zeroHeight="false" outlineLevelRow="0" outlineLevelCol="0"/>
  <cols>
    <col collapsed="false" customWidth="true" hidden="false" outlineLevel="0" max="1" min="1" style="1" width="125.21"/>
    <col collapsed="false" customWidth="true" hidden="false" outlineLevel="0" max="2" min="2" style="2" width="10.26"/>
    <col collapsed="false" customWidth="true" hidden="false" outlineLevel="0" max="1025" min="3" style="1" width="8.48"/>
  </cols>
  <sheetData>
    <row r="1" customFormat="false" ht="14.7" hidden="false" customHeight="false" outlineLevel="0" collapsed="false">
      <c r="A1" s="3"/>
    </row>
    <row r="2" customFormat="false" ht="17.7" hidden="false" customHeight="false" outlineLevel="0" collapsed="false">
      <c r="A2" s="4" t="s">
        <v>0</v>
      </c>
      <c r="B2" s="4"/>
      <c r="C2" s="4"/>
      <c r="D2" s="4"/>
    </row>
    <row r="3" customFormat="false" ht="14.4" hidden="false" customHeight="false" outlineLevel="0" collapsed="false">
      <c r="A3" s="3"/>
    </row>
    <row r="4" customFormat="false" ht="20.4" hidden="false" customHeight="true" outlineLevel="0" collapsed="false">
      <c r="A4" s="5" t="s">
        <v>1</v>
      </c>
      <c r="B4" s="5" t="s">
        <v>2</v>
      </c>
      <c r="C4" s="5" t="s">
        <v>3</v>
      </c>
      <c r="D4" s="5" t="s">
        <v>4</v>
      </c>
    </row>
    <row r="5" customFormat="false" ht="14.4" hidden="false" customHeight="false" outlineLevel="0" collapsed="false">
      <c r="A5" s="6" t="s">
        <v>5</v>
      </c>
      <c r="B5" s="7"/>
      <c r="C5" s="7"/>
      <c r="D5" s="8"/>
    </row>
    <row r="6" customFormat="false" ht="14.4" hidden="false" customHeight="false" outlineLevel="0" collapsed="false">
      <c r="A6" s="9" t="s">
        <v>6</v>
      </c>
      <c r="B6" s="10" t="n">
        <v>8</v>
      </c>
      <c r="C6" s="10"/>
      <c r="D6" s="11" t="n">
        <f aca="false">MIN(C6*8,8)</f>
        <v>0</v>
      </c>
    </row>
    <row r="7" customFormat="false" ht="22.8" hidden="false" customHeight="false" outlineLevel="0" collapsed="false">
      <c r="A7" s="9" t="s">
        <v>7</v>
      </c>
      <c r="B7" s="10" t="n">
        <v>20</v>
      </c>
      <c r="C7" s="11"/>
      <c r="D7" s="11" t="n">
        <f aca="false">MIN(C7*20,20)</f>
        <v>0</v>
      </c>
    </row>
    <row r="8" customFormat="false" ht="14.4" hidden="false" customHeight="false" outlineLevel="0" collapsed="false">
      <c r="A8" s="9" t="s">
        <v>8</v>
      </c>
      <c r="B8" s="10" t="s">
        <v>9</v>
      </c>
      <c r="C8" s="10"/>
      <c r="D8" s="11" t="n">
        <f aca="false">MIN(C8*2,4)</f>
        <v>0</v>
      </c>
    </row>
    <row r="9" customFormat="false" ht="21.3" hidden="false" customHeight="true" outlineLevel="0" collapsed="false">
      <c r="A9" s="9" t="s">
        <v>10</v>
      </c>
      <c r="B9" s="10" t="s">
        <v>11</v>
      </c>
      <c r="C9" s="10"/>
      <c r="D9" s="11" t="n">
        <f aca="false">MIN(C9*5,30)</f>
        <v>0</v>
      </c>
    </row>
    <row r="10" customFormat="false" ht="22.8" hidden="false" customHeight="false" outlineLevel="0" collapsed="false">
      <c r="A10" s="9" t="s">
        <v>12</v>
      </c>
      <c r="B10" s="10" t="s">
        <v>11</v>
      </c>
      <c r="C10" s="10"/>
      <c r="D10" s="11" t="n">
        <f aca="false">MIN(C10*5,10)</f>
        <v>0</v>
      </c>
    </row>
    <row r="11" customFormat="false" ht="14.4" hidden="false" customHeight="false" outlineLevel="0" collapsed="false">
      <c r="A11" s="12" t="s">
        <v>13</v>
      </c>
      <c r="B11" s="13"/>
      <c r="C11" s="13"/>
      <c r="D11" s="14" t="n">
        <f aca="false">MIN(50, SUM(D6:D10))</f>
        <v>0</v>
      </c>
    </row>
    <row r="12" customFormat="false" ht="14.4" hidden="false" customHeight="false" outlineLevel="0" collapsed="false">
      <c r="A12" s="6" t="s">
        <v>14</v>
      </c>
      <c r="B12" s="7"/>
      <c r="C12" s="7"/>
      <c r="D12" s="8"/>
    </row>
    <row r="13" customFormat="false" ht="14.4" hidden="false" customHeight="false" outlineLevel="0" collapsed="false">
      <c r="A13" s="9" t="s">
        <v>15</v>
      </c>
      <c r="B13" s="10" t="s">
        <v>9</v>
      </c>
      <c r="C13" s="10"/>
      <c r="D13" s="11" t="n">
        <f aca="false">MIN(C13*2,4)</f>
        <v>0</v>
      </c>
    </row>
    <row r="14" customFormat="false" ht="14.4" hidden="false" customHeight="false" outlineLevel="0" collapsed="false">
      <c r="A14" s="9" t="s">
        <v>16</v>
      </c>
      <c r="B14" s="10" t="s">
        <v>17</v>
      </c>
      <c r="C14" s="10"/>
      <c r="D14" s="11" t="n">
        <f aca="false">MIN(C14*3,8)</f>
        <v>0</v>
      </c>
    </row>
    <row r="15" customFormat="false" ht="14.4" hidden="false" customHeight="false" outlineLevel="0" collapsed="false">
      <c r="A15" s="9" t="s">
        <v>18</v>
      </c>
      <c r="B15" s="10" t="s">
        <v>9</v>
      </c>
      <c r="C15" s="10"/>
      <c r="D15" s="11" t="n">
        <f aca="false">MIN(C15*2,4)</f>
        <v>0</v>
      </c>
    </row>
    <row r="16" customFormat="false" ht="14.4" hidden="false" customHeight="false" outlineLevel="0" collapsed="false">
      <c r="A16" s="15" t="s">
        <v>19</v>
      </c>
      <c r="B16" s="10" t="s">
        <v>20</v>
      </c>
      <c r="C16" s="10"/>
      <c r="D16" s="11" t="n">
        <f aca="false">MIN(C16*1,4)</f>
        <v>0</v>
      </c>
    </row>
    <row r="17" customFormat="false" ht="14.4" hidden="false" customHeight="false" outlineLevel="0" collapsed="false">
      <c r="A17" s="9" t="s">
        <v>21</v>
      </c>
      <c r="B17" s="10" t="s">
        <v>22</v>
      </c>
      <c r="C17" s="10"/>
      <c r="D17" s="11" t="n">
        <f aca="false">C17*4</f>
        <v>0</v>
      </c>
    </row>
    <row r="18" customFormat="false" ht="14.4" hidden="false" customHeight="false" outlineLevel="0" collapsed="false">
      <c r="A18" s="9" t="s">
        <v>23</v>
      </c>
      <c r="B18" s="10" t="s">
        <v>20</v>
      </c>
      <c r="C18" s="10"/>
      <c r="D18" s="11" t="n">
        <f aca="false">C18*1</f>
        <v>0</v>
      </c>
    </row>
    <row r="19" customFormat="false" ht="14.4" hidden="false" customHeight="false" outlineLevel="0" collapsed="false">
      <c r="A19" s="15" t="s">
        <v>24</v>
      </c>
      <c r="B19" s="10" t="s">
        <v>20</v>
      </c>
      <c r="C19" s="10"/>
      <c r="D19" s="11" t="n">
        <f aca="false">MIN(C19*1,4)</f>
        <v>0</v>
      </c>
    </row>
    <row r="20" customFormat="false" ht="22.8" hidden="false" customHeight="false" outlineLevel="0" collapsed="false">
      <c r="A20" s="9" t="s">
        <v>25</v>
      </c>
      <c r="B20" s="10" t="s">
        <v>22</v>
      </c>
      <c r="C20" s="10"/>
      <c r="D20" s="11" t="n">
        <f aca="false">C20*4</f>
        <v>0</v>
      </c>
    </row>
    <row r="21" customFormat="false" ht="14.4" hidden="false" customHeight="false" outlineLevel="0" collapsed="false">
      <c r="A21" s="9" t="s">
        <v>26</v>
      </c>
      <c r="B21" s="10" t="s">
        <v>27</v>
      </c>
      <c r="C21" s="10"/>
      <c r="D21" s="11" t="n">
        <f aca="false">MIN(C21*2,4)</f>
        <v>0</v>
      </c>
    </row>
    <row r="22" customFormat="false" ht="14.4" hidden="false" customHeight="false" outlineLevel="0" collapsed="false">
      <c r="A22" s="9" t="s">
        <v>28</v>
      </c>
      <c r="B22" s="10" t="s">
        <v>29</v>
      </c>
      <c r="C22" s="10"/>
      <c r="D22" s="11" t="n">
        <f aca="false">MIN(C22*2,6)</f>
        <v>0</v>
      </c>
    </row>
    <row r="23" customFormat="false" ht="14.4" hidden="false" customHeight="false" outlineLevel="0" collapsed="false">
      <c r="A23" s="12" t="s">
        <v>30</v>
      </c>
      <c r="B23" s="13"/>
      <c r="C23" s="13"/>
      <c r="D23" s="14" t="n">
        <f aca="false">MIN(25,SUM(D13:D22))</f>
        <v>0</v>
      </c>
    </row>
    <row r="24" customFormat="false" ht="14.4" hidden="false" customHeight="false" outlineLevel="0" collapsed="false">
      <c r="A24" s="6" t="s">
        <v>31</v>
      </c>
      <c r="B24" s="7"/>
      <c r="C24" s="7"/>
      <c r="D24" s="8"/>
    </row>
    <row r="25" customFormat="false" ht="14.4" hidden="false" customHeight="false" outlineLevel="0" collapsed="false">
      <c r="A25" s="9" t="s">
        <v>32</v>
      </c>
      <c r="B25" s="10" t="s">
        <v>33</v>
      </c>
      <c r="C25" s="10"/>
      <c r="D25" s="11" t="n">
        <f aca="false">C25*8</f>
        <v>0</v>
      </c>
    </row>
    <row r="26" customFormat="false" ht="14.4" hidden="false" customHeight="false" outlineLevel="0" collapsed="false">
      <c r="A26" s="9" t="s">
        <v>34</v>
      </c>
      <c r="B26" s="10" t="s">
        <v>35</v>
      </c>
      <c r="C26" s="10"/>
      <c r="D26" s="11" t="n">
        <f aca="false">C26*4</f>
        <v>0</v>
      </c>
    </row>
    <row r="27" customFormat="false" ht="14.4" hidden="false" customHeight="false" outlineLevel="0" collapsed="false">
      <c r="A27" s="9" t="s">
        <v>36</v>
      </c>
      <c r="B27" s="10" t="s">
        <v>37</v>
      </c>
      <c r="C27" s="10"/>
      <c r="D27" s="11" t="n">
        <f aca="false">MIN(C27*10,10)</f>
        <v>0</v>
      </c>
    </row>
    <row r="28" customFormat="false" ht="14.4" hidden="false" customHeight="false" outlineLevel="0" collapsed="false">
      <c r="A28" s="9" t="s">
        <v>38</v>
      </c>
      <c r="B28" s="10" t="s">
        <v>39</v>
      </c>
      <c r="C28" s="10"/>
      <c r="D28" s="11" t="n">
        <f aca="false">MIN(C28*3,9)</f>
        <v>0</v>
      </c>
    </row>
    <row r="29" customFormat="false" ht="14.4" hidden="false" customHeight="false" outlineLevel="0" collapsed="false">
      <c r="A29" s="9" t="s">
        <v>40</v>
      </c>
      <c r="B29" s="10" t="s">
        <v>41</v>
      </c>
      <c r="C29" s="10"/>
      <c r="D29" s="11" t="n">
        <f aca="false">C29*3</f>
        <v>0</v>
      </c>
    </row>
    <row r="30" customFormat="false" ht="22.8" hidden="false" customHeight="false" outlineLevel="0" collapsed="false">
      <c r="A30" s="9" t="s">
        <v>42</v>
      </c>
      <c r="B30" s="10" t="s">
        <v>43</v>
      </c>
      <c r="C30" s="10"/>
      <c r="D30" s="11" t="n">
        <f aca="false">MIN(C30*1,6)</f>
        <v>0</v>
      </c>
    </row>
    <row r="31" customFormat="false" ht="14.4" hidden="false" customHeight="false" outlineLevel="0" collapsed="false">
      <c r="A31" s="9" t="s">
        <v>44</v>
      </c>
      <c r="B31" s="10" t="s">
        <v>45</v>
      </c>
      <c r="C31" s="10"/>
      <c r="D31" s="11" t="n">
        <f aca="false">MIN(C31*2,10)</f>
        <v>0</v>
      </c>
    </row>
    <row r="32" customFormat="false" ht="14.4" hidden="false" customHeight="false" outlineLevel="0" collapsed="false">
      <c r="A32" s="12" t="s">
        <v>30</v>
      </c>
      <c r="B32" s="13"/>
      <c r="C32" s="13"/>
      <c r="D32" s="14" t="n">
        <f aca="false">MIN(25,SUM(D25:D31))</f>
        <v>0</v>
      </c>
    </row>
    <row r="33" customFormat="false" ht="18.9" hidden="false" customHeight="true" outlineLevel="0" collapsed="false">
      <c r="A33" s="16" t="s">
        <v>46</v>
      </c>
      <c r="B33" s="17"/>
      <c r="C33" s="17"/>
      <c r="D33" s="18" t="n">
        <f aca="false">D11+D23+D32</f>
        <v>0</v>
      </c>
    </row>
  </sheetData>
  <mergeCells count="1">
    <mergeCell ref="A2:D2"/>
  </mergeCells>
  <printOptions headings="false" gridLines="false" gridLinesSet="true" horizontalCentered="false" verticalCentered="false"/>
  <pageMargins left="0.7" right="0.7" top="1.14375" bottom="1.14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2025-01-15T16:36:47Z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