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ADRÃO"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<sst xmlns="http://schemas.openxmlformats.org/spreadsheetml/2006/main" count="54" uniqueCount="47">
  <si>
    <t xml:space="preserve">TABELA DE PONTUAÇÃO - PROCESSO SELETIVO DE ALUNOS DE DOUTORADO (ANO 2025)</t>
  </si>
  <si>
    <t xml:space="preserve">Item</t>
  </si>
  <si>
    <t xml:space="preserve">Pontuação</t>
  </si>
  <si>
    <t xml:space="preserve">Qtde</t>
  </si>
  <si>
    <t xml:space="preserve">Pontos</t>
  </si>
  <si>
    <t xml:space="preserve">1. Formação acadêmica/titulação (pontuação acumulativa) – MÁXIMO DE 50 PONTOS</t>
  </si>
  <si>
    <t xml:space="preserve">1.1 Especialização em áreas afins ao PPGEL (até o limite de 01 uma especialização)</t>
  </si>
  <si>
    <r>
      <rPr>
        <sz val="9"/>
        <color rgb="FF000000"/>
        <rFont val="Times New Roman"/>
        <family val="1"/>
        <charset val="1"/>
      </rPr>
      <t xml:space="preserve">1.2 Pós-Graduação </t>
    </r>
    <r>
      <rPr>
        <i val="true"/>
        <sz val="9"/>
        <color rgb="FF000000"/>
        <rFont val="Times New Roman"/>
        <family val="1"/>
        <charset val="1"/>
      </rPr>
      <t xml:space="preserve">stricto sensu</t>
    </r>
    <r>
      <rPr>
        <sz val="9"/>
        <color rgb="FF000000"/>
        <rFont val="Times New Roman"/>
        <family val="1"/>
        <charset val="1"/>
      </rPr>
      <t xml:space="preserve"> em áreas afins ao PPGEL ou declaração de curso informando o percentual da carga horária total cumprida pelo aluno. A nota do aluno será computada multiplicando-se 0,2 pelo percentual da carga horária integralizada. (Máximo de 20 pontos)</t>
    </r>
  </si>
  <si>
    <r>
      <rPr>
        <sz val="9"/>
        <color rgb="FF000000"/>
        <rFont val="Times New Roman"/>
        <family val="1"/>
        <charset val="1"/>
      </rPr>
      <t xml:space="preserve">1.3 Participação em Programa de Mobilidade Externa Estudantil Internacional (até o limite de 4 pontos). </t>
    </r>
    <r>
      <rPr>
        <i val="true"/>
        <sz val="9"/>
        <color rgb="FF000000"/>
        <rFont val="Times New Roman"/>
        <family val="1"/>
        <charset val="1"/>
      </rPr>
      <t xml:space="preserve">Incluir documentação comprobatória do término da atividade.</t>
    </r>
  </si>
  <si>
    <t xml:space="preserve">2/semestre</t>
  </si>
  <si>
    <t xml:space="preserve">1.4 Disciplinas cursadas no PPGEL nos últimos 5 anos com aprovação e aproveitamento igual ou superior a 70% da nota total (até o limite de 6 disciplinas com exceção de Estudo Orientado)</t>
  </si>
  <si>
    <t xml:space="preserve">5/disciplina</t>
  </si>
  <si>
    <t xml:space="preserve">1.5 Disciplinas cursadas em outros programas de pós-graduação strictu-sensu nos últimos 5 anos, em áreas afins ao PPGEL, com aprovação e aproveitamento igual ou superior a 70% da nota total (até o limite de 2 disciplinas)</t>
  </si>
  <si>
    <t xml:space="preserve">Subtotal (limitado a 50 pontos):</t>
  </si>
  <si>
    <t xml:space="preserve">2. Experiência Profissional – MÁXIMO DE 25 PONTOS</t>
  </si>
  <si>
    <t xml:space="preserve">2.1 Atuação profissional em áreas afins ao PPGEL nos  últimos 5 (cinco) anos (limitado a 4 pontos).</t>
  </si>
  <si>
    <t xml:space="preserve">2.2 Docência, no ensino superior nos  últimos 5 (cinco) anos, em áreas afins ao PPGEL  (limitado a 8 pontos).</t>
  </si>
  <si>
    <t xml:space="preserve">3/semestre</t>
  </si>
  <si>
    <t xml:space="preserve">2.3 Docência, no ensino técnico ou profissional em áreas afins ao PPGEL nos  últimos 5 (cinco) anos  (limitado a 4 pontos).</t>
  </si>
  <si>
    <t xml:space="preserve">2.4 Estágio em docência em áreas afins ao PPGEL (limitado a 4 pontos). Serão pontuados apenas os documentos comprabatórioss emitidos pelos órgaos competentes das IFES.</t>
  </si>
  <si>
    <t xml:space="preserve">1/semestre</t>
  </si>
  <si>
    <t xml:space="preserve">2.5 Orientação concluída de Trabalho de Conclusão de Curso de Graduação e/ou Projeto de Iniciação Científica em áreas afins ao PPGEL</t>
  </si>
  <si>
    <t xml:space="preserve">4/semestre</t>
  </si>
  <si>
    <t xml:space="preserve">2.6 Coorientação concluída de Trabalho de Conclusão de Curso de Graduação e/ou Projeto de Iniciação Científica em áreas afins ao PPGEL</t>
  </si>
  <si>
    <t xml:space="preserve">2.7 Monitoria em áreas afins ao PPGEL (limitado a 4 pontos). Serão pontuados apenas os documentos comprobatórios emitidos pelos órgãos competentes das IFES.</t>
  </si>
  <si>
    <t xml:space="preserve">2.8 Participação em projeto de pesquisa aprovado por agencias de fomento  em áreas afins ao PPGEL como aluno de Iniciação Cientifica. Serão pontuados apenas os documentos comprobatórios emitidos pelos órgãos competentes das IFES ou agências de Fomento.</t>
  </si>
  <si>
    <t xml:space="preserve">2.9 Participação em bancas de trabalho de conclusão (limitado a 4 pontos). Serão pontuados apenas os documentos comprobatórios emitidos pelos órgãos competentes das IFES.</t>
  </si>
  <si>
    <t xml:space="preserve">2/banca</t>
  </si>
  <si>
    <t xml:space="preserve">2.10 Apresentação de trabalho em evento científico nacional ou internacional (limitado a 6 pontos).</t>
  </si>
  <si>
    <t xml:space="preserve">2/apresentação</t>
  </si>
  <si>
    <t xml:space="preserve">Subtotal (limitado a 25 pontos):</t>
  </si>
  <si>
    <t xml:space="preserve">3 Produção Científica e Técnica na área de Engenharias e Ciências Exatas– MÁXIMO DE 25 PONTOS</t>
  </si>
  <si>
    <t xml:space="preserve">3.1Artigos completos, aceitos ou publicados área de Engenharia IV,  classificação qualis vigente. A1-A4.</t>
  </si>
  <si>
    <t xml:space="preserve">8/artigo</t>
  </si>
  <si>
    <t xml:space="preserve">3.2Artigos completos, aceitos ou publicados área de Engenharia IV,  classificação qualis vigente. B1-B4.</t>
  </si>
  <si>
    <t xml:space="preserve">4/artigo</t>
  </si>
  <si>
    <t xml:space="preserve">3.3 Livros publicados com ISBN (Máximo de 10 pontos).</t>
  </si>
  <si>
    <t xml:space="preserve">10/livro</t>
  </si>
  <si>
    <t xml:space="preserve">3.4 Capítulos de livros publicados com ISBN (Máximo de 9 pontos).</t>
  </si>
  <si>
    <t xml:space="preserve">3/capítulo</t>
  </si>
  <si>
    <t xml:space="preserve">3.5 Trabalhos completos publicados em anais de congressos nacionais ou internacionais. É necessário enviar o trabalho completo e a comprovação de publicação.</t>
  </si>
  <si>
    <t xml:space="preserve">3/trabalho</t>
  </si>
  <si>
    <t xml:space="preserve">3.6 Resumos publicados em anais de congressos nacionais ou internacionais ou Artigos completos aceitos ou publicados sem classificação qualis na área de Engenharia IV  (máximo de 6 pontos).  É necessário enviar o resumo completo e a comprovação de publicação.</t>
  </si>
  <si>
    <t xml:space="preserve">1/resumo</t>
  </si>
  <si>
    <t xml:space="preserve">3.7 Patentes depositadas (2/patente) e concedida (6/patente) (máximo de 10 pontos).</t>
  </si>
  <si>
    <t xml:space="preserve">2/patente</t>
  </si>
  <si>
    <t xml:space="preserve">Total (limitado a 100 pontos)</t>
  </si>
</sst>
</file>

<file path=xl/styles.xml><?xml version="1.0" encoding="utf-8"?>
<styleSheet xmlns="http://schemas.openxmlformats.org/spreadsheetml/2006/main">
  <numFmts count="2">
    <numFmt numFmtId="164" formatCode="General"/>
    <numFmt numFmtId="165" formatCode="0.00"/>
  </numFmts>
  <fonts count="22">
    <font>
      <sz val="11"/>
      <color rgb="FF000000"/>
      <name val="Calibri"/>
      <family val="2"/>
      <charset val="1"/>
    </font>
    <font>
      <sz val="10"/>
      <name val="Arial"/>
      <family val="0"/>
    </font>
    <font>
      <sz val="10"/>
      <name val="Arial"/>
      <family val="0"/>
    </font>
    <font>
      <sz val="10"/>
      <name val="Arial"/>
      <family val="0"/>
    </font>
    <font>
      <sz val="10"/>
      <color rgb="FFFFFFFF"/>
      <name val="Calibri"/>
      <family val="2"/>
      <charset val="1"/>
    </font>
    <font>
      <b val="true"/>
      <sz val="10"/>
      <color rgb="FF000000"/>
      <name val="Calibri"/>
      <family val="2"/>
      <charset val="1"/>
    </font>
    <font>
      <sz val="10"/>
      <color rgb="FFCC0000"/>
      <name val="Calibri"/>
      <family val="2"/>
      <charset val="1"/>
    </font>
    <font>
      <b val="true"/>
      <sz val="10"/>
      <color rgb="FFFFFFFF"/>
      <name val="Calibri"/>
      <family val="2"/>
      <charset val="1"/>
    </font>
    <font>
      <i val="true"/>
      <sz val="10"/>
      <color rgb="FF808080"/>
      <name val="Calibri"/>
      <family val="2"/>
      <charset val="1"/>
    </font>
    <font>
      <sz val="10"/>
      <color rgb="FF006600"/>
      <name val="Calibri"/>
      <family val="2"/>
      <charset val="1"/>
    </font>
    <font>
      <b val="true"/>
      <sz val="24"/>
      <color rgb="FF000000"/>
      <name val="Calibri"/>
      <family val="2"/>
      <charset val="1"/>
    </font>
    <font>
      <sz val="18"/>
      <color rgb="FF000000"/>
      <name val="Calibri"/>
      <family val="2"/>
      <charset val="1"/>
    </font>
    <font>
      <sz val="12"/>
      <color rgb="FF000000"/>
      <name val="Calibri"/>
      <family val="2"/>
      <charset val="1"/>
    </font>
    <font>
      <sz val="10"/>
      <color rgb="FF996600"/>
      <name val="Calibri"/>
      <family val="2"/>
      <charset val="1"/>
    </font>
    <font>
      <sz val="10"/>
      <color rgb="FF333333"/>
      <name val="Calibri"/>
      <family val="2"/>
      <charset val="1"/>
    </font>
    <font>
      <sz val="9"/>
      <color rgb="FF000000"/>
      <name val="Times New Roman"/>
      <family val="1"/>
      <charset val="1"/>
    </font>
    <font>
      <b val="true"/>
      <sz val="14"/>
      <color rgb="FF000000"/>
      <name val="Times New Roman"/>
      <family val="1"/>
      <charset val="1"/>
    </font>
    <font>
      <b val="true"/>
      <sz val="11"/>
      <color rgb="FF000000"/>
      <name val="Times New Roman"/>
      <family val="1"/>
      <charset val="1"/>
    </font>
    <font>
      <b val="true"/>
      <sz val="9"/>
      <color rgb="FF000000"/>
      <name val="Times New Roman"/>
      <family val="1"/>
      <charset val="1"/>
    </font>
    <font>
      <i val="true"/>
      <sz val="9"/>
      <color rgb="FF000000"/>
      <name val="Times New Roman"/>
      <family val="1"/>
      <charset val="1"/>
    </font>
    <font>
      <b val="true"/>
      <sz val="10"/>
      <color rgb="FF000000"/>
      <name val="Times New Roman"/>
      <family val="1"/>
      <charset val="1"/>
    </font>
    <font>
      <sz val="10"/>
      <color rgb="FF000000"/>
      <name val="Times New Roman"/>
      <family val="1"/>
      <charset val="1"/>
    </font>
  </fonts>
  <fills count="10">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E8E8E8"/>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
      <patternFill patternType="solid">
        <fgColor rgb="FFE8E8E8"/>
        <bgColor rgb="FFDDDDDD"/>
      </patternFill>
    </fill>
  </fills>
  <borders count="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style="thin"/>
      <right style="thin"/>
      <top/>
      <bottom style="thin"/>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14" fillId="8"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1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2" xfId="0" applyFont="true" applyBorder="true" applyAlignment="true" applyProtection="false">
      <alignment horizontal="center" vertical="center" textRotation="0" wrapText="false" indent="0" shrinkToFit="false"/>
      <protection locked="true" hidden="false"/>
    </xf>
    <xf numFmtId="164" fontId="17" fillId="9" borderId="3" xfId="0" applyFont="true" applyBorder="true" applyAlignment="true" applyProtection="false">
      <alignment horizontal="center" vertical="center" textRotation="0" wrapText="true" indent="0" shrinkToFit="false"/>
      <protection locked="true" hidden="false"/>
    </xf>
    <xf numFmtId="164" fontId="18" fillId="0" borderId="4" xfId="0" applyFont="true" applyBorder="true" applyAlignment="true" applyProtection="false">
      <alignment horizontal="general"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5" fontId="15" fillId="0" borderId="4"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general" vertical="center" textRotation="0" wrapText="true" indent="0"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5" fontId="15" fillId="0" borderId="3" xfId="0" applyFont="true" applyBorder="true" applyAlignment="true" applyProtection="false">
      <alignment horizontal="center" vertical="center" textRotation="0" wrapText="true" indent="0" shrinkToFit="false"/>
      <protection locked="true" hidden="false"/>
    </xf>
    <xf numFmtId="164" fontId="18" fillId="9" borderId="3" xfId="0" applyFont="true" applyBorder="true" applyAlignment="true" applyProtection="false">
      <alignment horizontal="right" vertical="center" textRotation="0" wrapText="true" indent="0" shrinkToFit="false"/>
      <protection locked="true" hidden="false"/>
    </xf>
    <xf numFmtId="164" fontId="15" fillId="9" borderId="3" xfId="0" applyFont="true" applyBorder="true" applyAlignment="true" applyProtection="false">
      <alignment horizontal="center" vertical="center" textRotation="0" wrapText="true" indent="0" shrinkToFit="false"/>
      <protection locked="true" hidden="false"/>
    </xf>
    <xf numFmtId="165" fontId="18" fillId="9" borderId="3" xfId="0" applyFont="true" applyBorder="true" applyAlignment="true" applyProtection="false">
      <alignment horizontal="center" vertical="center" textRotation="0" wrapText="true" indent="0" shrinkToFit="false"/>
      <protection locked="true" hidden="false"/>
    </xf>
    <xf numFmtId="164" fontId="15" fillId="0" borderId="3" xfId="0" applyFont="true" applyBorder="true" applyAlignment="true" applyProtection="false">
      <alignment horizontal="general" vertical="center" textRotation="0" wrapText="false" indent="0" shrinkToFit="false"/>
      <protection locked="true" hidden="false"/>
    </xf>
    <xf numFmtId="164" fontId="20" fillId="0" borderId="3" xfId="0" applyFont="true" applyBorder="true" applyAlignment="true" applyProtection="false">
      <alignment horizontal="right" vertical="center" textRotation="0" wrapText="true" indent="0" shrinkToFit="false"/>
      <protection locked="true" hidden="false"/>
    </xf>
    <xf numFmtId="164" fontId="21" fillId="0" borderId="3" xfId="0" applyFont="true" applyBorder="true" applyAlignment="true" applyProtection="false">
      <alignment horizontal="center" vertical="center" textRotation="0" wrapText="true" indent="0" shrinkToFit="false"/>
      <protection locked="true" hidden="false"/>
    </xf>
    <xf numFmtId="165" fontId="20" fillId="0" borderId="3" xfId="0" applyFont="true" applyBorder="true" applyAlignment="true" applyProtection="false">
      <alignment horizontal="center" vertical="center" textRotation="0" wrapText="true" indent="0" shrinkToFit="false"/>
      <protection locked="true" hidden="false"/>
    </xf>
  </cellXfs>
  <cellStyles count="2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Accent 1 5" xfId="20" builtinId="53" customBuiltin="true"/>
    <cellStyle name="Accent 2 6" xfId="21" builtinId="53" customBuiltin="true"/>
    <cellStyle name="Accent 3 7" xfId="22" builtinId="53" customBuiltin="true"/>
    <cellStyle name="Accent 4" xfId="23" builtinId="53" customBuiltin="true"/>
    <cellStyle name="Bad 8" xfId="24" builtinId="53" customBuiltin="true"/>
    <cellStyle name="Error 9" xfId="25" builtinId="53" customBuiltin="true"/>
    <cellStyle name="Footnote 10" xfId="26" builtinId="53" customBuiltin="true"/>
    <cellStyle name="Good 11" xfId="27" builtinId="53" customBuiltin="true"/>
    <cellStyle name="Heading (user) 12" xfId="28" builtinId="53" customBuiltin="true"/>
    <cellStyle name="Heading 1 13" xfId="29" builtinId="53" customBuiltin="true"/>
    <cellStyle name="Heading 2 14" xfId="30" builtinId="53" customBuiltin="true"/>
    <cellStyle name="Neutral 15" xfId="31" builtinId="53" customBuiltin="true"/>
    <cellStyle name="Note 16" xfId="32" builtinId="53" customBuiltin="true"/>
    <cellStyle name="Status 17" xfId="33" builtinId="53" customBuiltin="true"/>
    <cellStyle name="Text 18" xfId="34" builtinId="53" customBuiltin="true"/>
    <cellStyle name="Warning 19" xfId="35" builtinId="53" customBuiltin="true"/>
  </cellStyle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8E8E8"/>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33"/>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D28" activeCellId="0" sqref="D28"/>
    </sheetView>
  </sheetViews>
  <sheetFormatPr defaultRowHeight="14.4" zeroHeight="false" outlineLevelRow="0" outlineLevelCol="0"/>
  <cols>
    <col collapsed="false" customWidth="true" hidden="false" outlineLevel="0" max="1" min="1" style="1" width="125.21"/>
    <col collapsed="false" customWidth="true" hidden="false" outlineLevel="0" max="2" min="2" style="2" width="10.26"/>
    <col collapsed="false" customWidth="true" hidden="false" outlineLevel="0" max="1025" min="3" style="1" width="8.48"/>
  </cols>
  <sheetData>
    <row r="1" customFormat="false" ht="14.7" hidden="false" customHeight="false" outlineLevel="0" collapsed="false">
      <c r="A1" s="3"/>
    </row>
    <row r="2" customFormat="false" ht="17.7" hidden="false" customHeight="false" outlineLevel="0" collapsed="false">
      <c r="A2" s="4" t="s">
        <v>0</v>
      </c>
      <c r="B2" s="4"/>
      <c r="C2" s="4"/>
      <c r="D2" s="4"/>
    </row>
    <row r="3" customFormat="false" ht="14.4" hidden="false" customHeight="false" outlineLevel="0" collapsed="false">
      <c r="A3" s="3"/>
    </row>
    <row r="4" customFormat="false" ht="20.4" hidden="false" customHeight="true" outlineLevel="0" collapsed="false">
      <c r="A4" s="5" t="s">
        <v>1</v>
      </c>
      <c r="B4" s="5" t="s">
        <v>2</v>
      </c>
      <c r="C4" s="5" t="s">
        <v>3</v>
      </c>
      <c r="D4" s="5" t="s">
        <v>4</v>
      </c>
    </row>
    <row r="5" customFormat="false" ht="14.4" hidden="false" customHeight="false" outlineLevel="0" collapsed="false">
      <c r="A5" s="6" t="s">
        <v>5</v>
      </c>
      <c r="B5" s="7"/>
      <c r="C5" s="7"/>
      <c r="D5" s="8"/>
    </row>
    <row r="6" customFormat="false" ht="14.4" hidden="false" customHeight="false" outlineLevel="0" collapsed="false">
      <c r="A6" s="9" t="s">
        <v>6</v>
      </c>
      <c r="B6" s="10" t="n">
        <v>8</v>
      </c>
      <c r="C6" s="10"/>
      <c r="D6" s="11" t="n">
        <f aca="false">MIN(C6*8,8)</f>
        <v>0</v>
      </c>
    </row>
    <row r="7" customFormat="false" ht="22.8" hidden="false" customHeight="false" outlineLevel="0" collapsed="false">
      <c r="A7" s="9" t="s">
        <v>7</v>
      </c>
      <c r="B7" s="10" t="n">
        <v>20</v>
      </c>
      <c r="C7" s="11"/>
      <c r="D7" s="11" t="n">
        <f aca="false">MIN(C7*20,20)</f>
        <v>0</v>
      </c>
    </row>
    <row r="8" customFormat="false" ht="14.4" hidden="false" customHeight="false" outlineLevel="0" collapsed="false">
      <c r="A8" s="9" t="s">
        <v>8</v>
      </c>
      <c r="B8" s="10" t="s">
        <v>9</v>
      </c>
      <c r="C8" s="10"/>
      <c r="D8" s="11" t="n">
        <f aca="false">MIN(C8*2,4)</f>
        <v>0</v>
      </c>
    </row>
    <row r="9" customFormat="false" ht="21.3" hidden="false" customHeight="true" outlineLevel="0" collapsed="false">
      <c r="A9" s="9" t="s">
        <v>10</v>
      </c>
      <c r="B9" s="10" t="s">
        <v>11</v>
      </c>
      <c r="C9" s="10"/>
      <c r="D9" s="11" t="n">
        <f aca="false">MIN(C9*5,30)</f>
        <v>0</v>
      </c>
    </row>
    <row r="10" customFormat="false" ht="22.8" hidden="false" customHeight="false" outlineLevel="0" collapsed="false">
      <c r="A10" s="9" t="s">
        <v>12</v>
      </c>
      <c r="B10" s="10" t="s">
        <v>11</v>
      </c>
      <c r="C10" s="10"/>
      <c r="D10" s="11" t="n">
        <f aca="false">MIN(C10*5,10)</f>
        <v>0</v>
      </c>
    </row>
    <row r="11" customFormat="false" ht="14.4" hidden="false" customHeight="false" outlineLevel="0" collapsed="false">
      <c r="A11" s="12" t="s">
        <v>13</v>
      </c>
      <c r="B11" s="13"/>
      <c r="C11" s="13"/>
      <c r="D11" s="14" t="n">
        <f aca="false">MIN(50, SUM(D6:D10))</f>
        <v>0</v>
      </c>
    </row>
    <row r="12" customFormat="false" ht="14.4" hidden="false" customHeight="false" outlineLevel="0" collapsed="false">
      <c r="A12" s="6" t="s">
        <v>14</v>
      </c>
      <c r="B12" s="7"/>
      <c r="C12" s="7"/>
      <c r="D12" s="8"/>
    </row>
    <row r="13" customFormat="false" ht="14.4" hidden="false" customHeight="false" outlineLevel="0" collapsed="false">
      <c r="A13" s="9" t="s">
        <v>15</v>
      </c>
      <c r="B13" s="10" t="s">
        <v>9</v>
      </c>
      <c r="C13" s="10"/>
      <c r="D13" s="11" t="n">
        <f aca="false">MIN(C13*2,4)</f>
        <v>0</v>
      </c>
    </row>
    <row r="14" customFormat="false" ht="14.4" hidden="false" customHeight="false" outlineLevel="0" collapsed="false">
      <c r="A14" s="9" t="s">
        <v>16</v>
      </c>
      <c r="B14" s="10" t="s">
        <v>17</v>
      </c>
      <c r="C14" s="10"/>
      <c r="D14" s="11" t="n">
        <f aca="false">MIN(C14*3,8)</f>
        <v>0</v>
      </c>
    </row>
    <row r="15" customFormat="false" ht="14.4" hidden="false" customHeight="false" outlineLevel="0" collapsed="false">
      <c r="A15" s="9" t="s">
        <v>18</v>
      </c>
      <c r="B15" s="10" t="s">
        <v>9</v>
      </c>
      <c r="C15" s="10"/>
      <c r="D15" s="11" t="n">
        <f aca="false">MIN(C15*2,4)</f>
        <v>0</v>
      </c>
    </row>
    <row r="16" customFormat="false" ht="14.4" hidden="false" customHeight="false" outlineLevel="0" collapsed="false">
      <c r="A16" s="15" t="s">
        <v>19</v>
      </c>
      <c r="B16" s="10" t="s">
        <v>20</v>
      </c>
      <c r="C16" s="10"/>
      <c r="D16" s="11" t="n">
        <f aca="false">MIN(C16*1,4)</f>
        <v>0</v>
      </c>
    </row>
    <row r="17" customFormat="false" ht="14.4" hidden="false" customHeight="false" outlineLevel="0" collapsed="false">
      <c r="A17" s="9" t="s">
        <v>21</v>
      </c>
      <c r="B17" s="10" t="s">
        <v>22</v>
      </c>
      <c r="C17" s="10"/>
      <c r="D17" s="11" t="n">
        <f aca="false">C17*4</f>
        <v>0</v>
      </c>
    </row>
    <row r="18" customFormat="false" ht="14.4" hidden="false" customHeight="false" outlineLevel="0" collapsed="false">
      <c r="A18" s="9" t="s">
        <v>23</v>
      </c>
      <c r="B18" s="10" t="s">
        <v>20</v>
      </c>
      <c r="C18" s="10"/>
      <c r="D18" s="11" t="n">
        <f aca="false">C18*1</f>
        <v>0</v>
      </c>
    </row>
    <row r="19" customFormat="false" ht="14.4" hidden="false" customHeight="false" outlineLevel="0" collapsed="false">
      <c r="A19" s="15" t="s">
        <v>24</v>
      </c>
      <c r="B19" s="10" t="s">
        <v>20</v>
      </c>
      <c r="C19" s="10"/>
      <c r="D19" s="11" t="n">
        <f aca="false">MIN(C19*1,4)</f>
        <v>0</v>
      </c>
    </row>
    <row r="20" customFormat="false" ht="22.8" hidden="false" customHeight="false" outlineLevel="0" collapsed="false">
      <c r="A20" s="9" t="s">
        <v>25</v>
      </c>
      <c r="B20" s="10" t="s">
        <v>22</v>
      </c>
      <c r="C20" s="10"/>
      <c r="D20" s="11" t="n">
        <f aca="false">C20*4</f>
        <v>0</v>
      </c>
    </row>
    <row r="21" customFormat="false" ht="14.4" hidden="false" customHeight="false" outlineLevel="0" collapsed="false">
      <c r="A21" s="9" t="s">
        <v>26</v>
      </c>
      <c r="B21" s="10" t="s">
        <v>27</v>
      </c>
      <c r="C21" s="10"/>
      <c r="D21" s="11" t="n">
        <f aca="false">MIN(C21*2,4)</f>
        <v>0</v>
      </c>
    </row>
    <row r="22" customFormat="false" ht="14.4" hidden="false" customHeight="false" outlineLevel="0" collapsed="false">
      <c r="A22" s="9" t="s">
        <v>28</v>
      </c>
      <c r="B22" s="10" t="s">
        <v>29</v>
      </c>
      <c r="C22" s="10"/>
      <c r="D22" s="11" t="n">
        <f aca="false">MIN(C22*2,6)</f>
        <v>0</v>
      </c>
    </row>
    <row r="23" customFormat="false" ht="14.4" hidden="false" customHeight="false" outlineLevel="0" collapsed="false">
      <c r="A23" s="12" t="s">
        <v>30</v>
      </c>
      <c r="B23" s="13"/>
      <c r="C23" s="13"/>
      <c r="D23" s="14" t="n">
        <f aca="false">MIN(25,SUM(D13:D22))</f>
        <v>0</v>
      </c>
    </row>
    <row r="24" customFormat="false" ht="14.4" hidden="false" customHeight="false" outlineLevel="0" collapsed="false">
      <c r="A24" s="6" t="s">
        <v>31</v>
      </c>
      <c r="B24" s="7"/>
      <c r="C24" s="7"/>
      <c r="D24" s="8"/>
    </row>
    <row r="25" customFormat="false" ht="14.4" hidden="false" customHeight="false" outlineLevel="0" collapsed="false">
      <c r="A25" s="9" t="s">
        <v>32</v>
      </c>
      <c r="B25" s="10" t="s">
        <v>33</v>
      </c>
      <c r="C25" s="10"/>
      <c r="D25" s="11" t="n">
        <f aca="false">C25*8</f>
        <v>0</v>
      </c>
    </row>
    <row r="26" customFormat="false" ht="14.4" hidden="false" customHeight="false" outlineLevel="0" collapsed="false">
      <c r="A26" s="9" t="s">
        <v>34</v>
      </c>
      <c r="B26" s="10" t="s">
        <v>35</v>
      </c>
      <c r="C26" s="10"/>
      <c r="D26" s="11" t="n">
        <f aca="false">C26*4</f>
        <v>0</v>
      </c>
    </row>
    <row r="27" customFormat="false" ht="14.4" hidden="false" customHeight="false" outlineLevel="0" collapsed="false">
      <c r="A27" s="9" t="s">
        <v>36</v>
      </c>
      <c r="B27" s="10" t="s">
        <v>37</v>
      </c>
      <c r="C27" s="10"/>
      <c r="D27" s="11" t="n">
        <f aca="false">MIN(C27*10,10)</f>
        <v>0</v>
      </c>
    </row>
    <row r="28" customFormat="false" ht="14.4" hidden="false" customHeight="false" outlineLevel="0" collapsed="false">
      <c r="A28" s="9" t="s">
        <v>38</v>
      </c>
      <c r="B28" s="10" t="s">
        <v>39</v>
      </c>
      <c r="C28" s="10"/>
      <c r="D28" s="11" t="n">
        <f aca="false">MIN(C28*3,9)</f>
        <v>0</v>
      </c>
    </row>
    <row r="29" customFormat="false" ht="14.4" hidden="false" customHeight="false" outlineLevel="0" collapsed="false">
      <c r="A29" s="9" t="s">
        <v>40</v>
      </c>
      <c r="B29" s="10" t="s">
        <v>41</v>
      </c>
      <c r="C29" s="10"/>
      <c r="D29" s="11" t="n">
        <f aca="false">C29*3</f>
        <v>0</v>
      </c>
    </row>
    <row r="30" customFormat="false" ht="22.8" hidden="false" customHeight="false" outlineLevel="0" collapsed="false">
      <c r="A30" s="9" t="s">
        <v>42</v>
      </c>
      <c r="B30" s="10" t="s">
        <v>43</v>
      </c>
      <c r="C30" s="10"/>
      <c r="D30" s="11" t="n">
        <f aca="false">MIN(C30*1,6)</f>
        <v>0</v>
      </c>
    </row>
    <row r="31" customFormat="false" ht="14.4" hidden="false" customHeight="false" outlineLevel="0" collapsed="false">
      <c r="A31" s="9" t="s">
        <v>44</v>
      </c>
      <c r="B31" s="10" t="s">
        <v>45</v>
      </c>
      <c r="C31" s="10"/>
      <c r="D31" s="11" t="n">
        <f aca="false">MIN(C31*2,10)</f>
        <v>0</v>
      </c>
    </row>
    <row r="32" customFormat="false" ht="14.4" hidden="false" customHeight="false" outlineLevel="0" collapsed="false">
      <c r="A32" s="12" t="s">
        <v>30</v>
      </c>
      <c r="B32" s="13"/>
      <c r="C32" s="13"/>
      <c r="D32" s="14" t="n">
        <f aca="false">MIN(25,SUM(D25:D31))</f>
        <v>0</v>
      </c>
    </row>
    <row r="33" customFormat="false" ht="18.9" hidden="false" customHeight="true" outlineLevel="0" collapsed="false">
      <c r="A33" s="16" t="s">
        <v>46</v>
      </c>
      <c r="B33" s="17"/>
      <c r="C33" s="17"/>
      <c r="D33" s="18" t="n">
        <f aca="false">D11+D23+D32</f>
        <v>0</v>
      </c>
    </row>
  </sheetData>
  <mergeCells count="1">
    <mergeCell ref="A2:D2"/>
  </mergeCells>
  <printOptions headings="false" gridLines="false" gridLinesSet="true" horizontalCentered="false" verticalCentered="false"/>
  <pageMargins left="0.7" right="0.7" top="1.14375" bottom="1.14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LibreOffice/5.4.7.2$Windows_X86_64 LibreOffice_project/c838ef25c16710f8838b1faec480ebba495259d0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2018-12-04T11:14:58Z</dcterms:created>
  <dc:creator>Sandro</dc:creator>
  <dc:description/>
  <dc:language>pt-BR</dc:language>
  <cp:lastModifiedBy/>
  <dcterms:modified xsi:type="dcterms:W3CDTF">2025-01-15T16:36:47Z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